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st\Desktop\Sue\Year End Accounts\2022-23\"/>
    </mc:Choice>
  </mc:AlternateContent>
  <xr:revisionPtr revIDLastSave="0" documentId="13_ncr:1_{0027FDBC-B073-49E7-A6AE-DF88A3A1F602}" xr6:coauthVersionLast="47" xr6:coauthVersionMax="47" xr10:uidLastSave="{00000000-0000-0000-0000-000000000000}"/>
  <bookViews>
    <workbookView xWindow="-110" yWindow="-110" windowWidth="19420" windowHeight="10420" xr2:uid="{706D27F0-FFAC-4B7C-AFD7-FF836EC88F79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A42" i="2" l="1"/>
  <c r="H27" i="2"/>
  <c r="E36" i="4" l="1"/>
  <c r="C22" i="4" l="1"/>
  <c r="A37" i="2"/>
  <c r="H12" i="2"/>
  <c r="H41" i="2" s="1"/>
  <c r="A12" i="2"/>
  <c r="A45" i="2"/>
  <c r="H37" i="2" l="1"/>
  <c r="H43" i="2" s="1"/>
  <c r="C10" i="4" l="1"/>
  <c r="H42" i="2" l="1"/>
  <c r="H45" i="2" s="1"/>
  <c r="H7" i="1"/>
</calcChain>
</file>

<file path=xl/sharedStrings.xml><?xml version="1.0" encoding="utf-8"?>
<sst xmlns="http://schemas.openxmlformats.org/spreadsheetml/2006/main" count="78" uniqueCount="74">
  <si>
    <t>Opening Balance</t>
  </si>
  <si>
    <t>Total Cash Book</t>
  </si>
  <si>
    <t>Represented by:</t>
  </si>
  <si>
    <t>Add unpresented receipts</t>
  </si>
  <si>
    <t>Less unpresented payments</t>
  </si>
  <si>
    <t>Bank Balance</t>
  </si>
  <si>
    <t>Operating Income</t>
  </si>
  <si>
    <t>Precept</t>
  </si>
  <si>
    <t>Total Income</t>
  </si>
  <si>
    <t>Running Costs</t>
  </si>
  <si>
    <t>Audit Fees</t>
  </si>
  <si>
    <t>Administration</t>
  </si>
  <si>
    <t>Web Hosting</t>
  </si>
  <si>
    <t>Subscriptions / Membership Fees</t>
  </si>
  <si>
    <t>Insurance</t>
  </si>
  <si>
    <t>Equipment Renewals &amp; Repairs</t>
  </si>
  <si>
    <t>Salaries &amp; PAYE</t>
  </si>
  <si>
    <t>General Fund Analysis</t>
  </si>
  <si>
    <t>Add Income for the Year</t>
  </si>
  <si>
    <t>Less Expenditure for the Year</t>
  </si>
  <si>
    <t>Closing Balance</t>
  </si>
  <si>
    <t>Current Assets</t>
  </si>
  <si>
    <t>Signed:</t>
  </si>
  <si>
    <t>Responsible Financial Officer</t>
  </si>
  <si>
    <t>Date:</t>
  </si>
  <si>
    <t>Mrs Susan Frankis</t>
  </si>
  <si>
    <t>Assets - Movements in the year</t>
  </si>
  <si>
    <t>Asset value</t>
  </si>
  <si>
    <t>VAT on expenditure for the year</t>
  </si>
  <si>
    <t>LESS</t>
  </si>
  <si>
    <t>VAT reclaimed in the year</t>
  </si>
  <si>
    <t>Lloyds Bank</t>
  </si>
  <si>
    <t>VAT Recoverable during the current year</t>
  </si>
  <si>
    <t>Software</t>
  </si>
  <si>
    <t>2019 Election Costs</t>
  </si>
  <si>
    <t>Grass Cutting</t>
  </si>
  <si>
    <t>Grant to PCC for grass cutting</t>
  </si>
  <si>
    <t>General Power of Competency</t>
  </si>
  <si>
    <t>Sproughton Parish Council - burial ground agreement</t>
  </si>
  <si>
    <t>VAT</t>
  </si>
  <si>
    <t>Total Expenditure</t>
  </si>
  <si>
    <t>General Reserves</t>
  </si>
  <si>
    <t>telephone kiosk</t>
  </si>
  <si>
    <t>village sign</t>
  </si>
  <si>
    <t>village seat</t>
  </si>
  <si>
    <t>laptop</t>
  </si>
  <si>
    <t xml:space="preserve">printer </t>
  </si>
  <si>
    <t>2021/22</t>
  </si>
  <si>
    <t>Babergh District Council Parish Grant</t>
  </si>
  <si>
    <t>Suffolk County Councillor Grant</t>
  </si>
  <si>
    <t>Training</t>
  </si>
  <si>
    <t>Defibrillator Parts</t>
  </si>
  <si>
    <t>Speed Indicator Device</t>
  </si>
  <si>
    <t>2020 Audit (cheque not presented)</t>
  </si>
  <si>
    <t>S.I.D. unit</t>
  </si>
  <si>
    <t>Balance VAT recoverable at 2022 year end</t>
  </si>
  <si>
    <t>BANK RECONCILIATION AT 31 MARCH 2023</t>
  </si>
  <si>
    <r>
      <t xml:space="preserve">Add </t>
    </r>
    <r>
      <rPr>
        <b/>
        <sz val="11"/>
        <color theme="1"/>
        <rFont val="Calibri"/>
        <family val="2"/>
        <scheme val="minor"/>
      </rPr>
      <t>RECEIPTS</t>
    </r>
    <r>
      <rPr>
        <sz val="11"/>
        <color theme="1"/>
        <rFont val="Calibri"/>
        <family val="2"/>
        <scheme val="minor"/>
      </rPr>
      <t xml:space="preserve"> 1 April 2022 - 31 March 2023</t>
    </r>
  </si>
  <si>
    <r>
      <rPr>
        <sz val="11"/>
        <color theme="1"/>
        <rFont val="Calibri"/>
        <family val="2"/>
        <scheme val="minor"/>
      </rPr>
      <t xml:space="preserve">Less </t>
    </r>
    <r>
      <rPr>
        <b/>
        <sz val="11"/>
        <color theme="1"/>
        <rFont val="Calibri"/>
        <family val="2"/>
        <scheme val="minor"/>
      </rPr>
      <t xml:space="preserve">PAYMENTS </t>
    </r>
    <r>
      <rPr>
        <sz val="11"/>
        <color theme="1"/>
        <rFont val="Calibri"/>
        <family val="2"/>
        <scheme val="minor"/>
      </rPr>
      <t>1 April 2022 to 31 March 2023</t>
    </r>
  </si>
  <si>
    <t>INCOME and EXPENDITURE ACCOUNT FOR THE YEAR END 31 MARCH 2023</t>
  </si>
  <si>
    <t>2022/23</t>
  </si>
  <si>
    <t>Room Hire</t>
  </si>
  <si>
    <t>Newsletter Printing</t>
  </si>
  <si>
    <t>Jubilee Celebrations</t>
  </si>
  <si>
    <t>BALANCE SHEET AS AT 31 MARCH 2023</t>
  </si>
  <si>
    <t>Staff Costs Reserves</t>
  </si>
  <si>
    <t>General Fund 2022/23</t>
  </si>
  <si>
    <t xml:space="preserve">Total </t>
  </si>
  <si>
    <t>This statement represents the financial position of the Council as at 31 March 2023</t>
  </si>
  <si>
    <t>11th April 2023</t>
  </si>
  <si>
    <t>SUPPORTING STATEMENT TO THE ACCOUNTS FOR THE YEAR ENDED 31 MARCH 2023</t>
  </si>
  <si>
    <t>Assets as at 31 March 2023</t>
  </si>
  <si>
    <t>Summary of VAT - 2022/2023</t>
  </si>
  <si>
    <t>Balance VAT recoverable at 2023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</si>
</sst>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d\ mmmm\ yyyy;@"/>
    <numFmt numFmtId="165" formatCode="[$-F800]dddd\,\ mmmm\ dd\,\ yyyy"/>
    <numFmt numFmtId="166" formatCode="#,##0.00_ ;[Red]\-#,##0.00\ "/>
  </numFmts>
  <fonts count="8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Palatino Linotype"/>
      <family val="1"/>
    </font>
    <font>
      <b/>
      <u val="doub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" fontId="0" fillId="0" borderId="0" xfId="0" applyNumberFormat="1"/>
    <xf numFmtId="14" fontId="0" fillId="0" borderId="0" xfId="0" applyNumberFormat="1"/>
    <xf numFmtId="164" fontId="0" fillId="0" borderId="0" xfId="0" applyNumberForma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4" fontId="6" fillId="0" borderId="0" xfId="0" applyNumberFormat="1" applyFont="1"/>
    <xf numFmtId="2" fontId="2" fillId="0" borderId="0" xfId="0" applyNumberFormat="1" applyFont="1"/>
    <xf numFmtId="164" fontId="1" fillId="0" borderId="0" xfId="0" applyNumberFormat="1" applyFont="1"/>
    <xf numFmtId="0" fontId="7" fillId="0" borderId="0" xfId="0" applyFont="1" applyAlignment="1">
      <alignment horizontal="justify" vertical="center"/>
    </xf>
    <xf numFmtId="17" fontId="7" fillId="0" borderId="0" xfId="0" applyNumberFormat="1" applyFont="1" applyAlignment="1">
      <alignment horizontal="justify" vertical="center"/>
    </xf>
    <xf numFmtId="17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2FF06-6C19-48AD-885A-402ECA170490}">
  <dimension ref="A1:T31"/>
  <sheetViews>
    <sheetView tabSelected="1" workbookViewId="0"/>
  </sheetViews>
  <sheetFormatPr defaultRowHeight="14.5" x14ac:dyDescent="0.35"/>
  <cols>
    <col min="1" max="1" width="13.453125" bestFit="1" customWidth="1"/>
    <col min="2" max="2" width="5.81640625" customWidth="1"/>
    <col min="6" max="6" width="13" customWidth="1"/>
    <col min="7" max="7" width="11.453125" customWidth="1"/>
    <col min="8" max="8" width="15" customWidth="1"/>
  </cols>
  <sheetData>
    <row r="1" spans="1:19" x14ac:dyDescent="0.35">
      <c r="A1" s="13" t="s">
        <v>56</v>
      </c>
    </row>
    <row r="3" spans="1:19" x14ac:dyDescent="0.35">
      <c r="A3" s="1" t="s">
        <v>0</v>
      </c>
    </row>
    <row r="5" spans="1:19" x14ac:dyDescent="0.35">
      <c r="A5" s="22">
        <v>44652</v>
      </c>
      <c r="C5" t="s">
        <v>31</v>
      </c>
      <c r="G5" s="2">
        <v>11573.49</v>
      </c>
      <c r="S5" s="2"/>
    </row>
    <row r="6" spans="1:19" x14ac:dyDescent="0.35">
      <c r="A6" s="4"/>
      <c r="G6" s="5"/>
    </row>
    <row r="7" spans="1:19" x14ac:dyDescent="0.35">
      <c r="A7" s="4"/>
      <c r="H7" s="6">
        <f>SUM(G5+G6)</f>
        <v>11573.49</v>
      </c>
    </row>
    <row r="8" spans="1:19" x14ac:dyDescent="0.35">
      <c r="A8" s="4"/>
      <c r="G8" s="2"/>
      <c r="S8" s="2"/>
    </row>
    <row r="9" spans="1:19" x14ac:dyDescent="0.35">
      <c r="A9" s="4"/>
      <c r="C9" t="s">
        <v>57</v>
      </c>
      <c r="G9" s="2">
        <v>7361.74</v>
      </c>
    </row>
    <row r="10" spans="1:19" x14ac:dyDescent="0.35">
      <c r="A10" s="4"/>
      <c r="C10" s="7" t="s">
        <v>58</v>
      </c>
      <c r="G10" s="2">
        <v>4581.91</v>
      </c>
      <c r="S10" s="2"/>
    </row>
    <row r="11" spans="1:19" x14ac:dyDescent="0.35">
      <c r="A11" s="4"/>
    </row>
    <row r="12" spans="1:19" x14ac:dyDescent="0.35">
      <c r="A12" s="17" t="s">
        <v>20</v>
      </c>
      <c r="G12" s="2"/>
      <c r="S12" s="2"/>
    </row>
    <row r="13" spans="1:19" x14ac:dyDescent="0.35">
      <c r="A13" s="22">
        <v>45016</v>
      </c>
      <c r="C13" s="7" t="s">
        <v>1</v>
      </c>
      <c r="G13" s="2"/>
      <c r="H13" s="8">
        <v>14353.32</v>
      </c>
    </row>
    <row r="14" spans="1:19" x14ac:dyDescent="0.35">
      <c r="A14" s="4"/>
      <c r="G14" s="2"/>
      <c r="S14" s="2"/>
    </row>
    <row r="15" spans="1:19" x14ac:dyDescent="0.35">
      <c r="A15" s="4"/>
      <c r="G15" s="2"/>
    </row>
    <row r="16" spans="1:19" x14ac:dyDescent="0.35">
      <c r="A16" s="4"/>
      <c r="C16" t="s">
        <v>2</v>
      </c>
      <c r="G16" s="2"/>
    </row>
    <row r="17" spans="1:20" x14ac:dyDescent="0.35">
      <c r="A17" s="4"/>
      <c r="C17" t="s">
        <v>31</v>
      </c>
      <c r="G17" s="2">
        <v>14353.32</v>
      </c>
    </row>
    <row r="18" spans="1:20" x14ac:dyDescent="0.35">
      <c r="A18" s="4"/>
      <c r="G18" s="2"/>
      <c r="H18" s="6"/>
    </row>
    <row r="19" spans="1:20" x14ac:dyDescent="0.35">
      <c r="A19" s="4"/>
      <c r="G19" s="2"/>
      <c r="J19" s="3"/>
    </row>
    <row r="20" spans="1:20" x14ac:dyDescent="0.35">
      <c r="A20" s="4"/>
      <c r="C20" t="s">
        <v>3</v>
      </c>
      <c r="G20" s="2">
        <v>0</v>
      </c>
      <c r="J20" s="3"/>
      <c r="O20" s="2"/>
    </row>
    <row r="21" spans="1:20" x14ac:dyDescent="0.35">
      <c r="A21" s="4"/>
      <c r="C21" t="s">
        <v>4</v>
      </c>
      <c r="G21" s="2">
        <v>0</v>
      </c>
      <c r="J21" s="3"/>
      <c r="O21" s="2"/>
    </row>
    <row r="22" spans="1:20" x14ac:dyDescent="0.35">
      <c r="A22" s="4"/>
      <c r="G22" s="2"/>
    </row>
    <row r="23" spans="1:20" x14ac:dyDescent="0.35">
      <c r="A23" s="4"/>
      <c r="C23" s="7" t="s">
        <v>5</v>
      </c>
      <c r="G23" s="2"/>
      <c r="H23" s="8">
        <v>14353.32</v>
      </c>
      <c r="T23" s="2"/>
    </row>
    <row r="24" spans="1:20" x14ac:dyDescent="0.35">
      <c r="A24" s="4"/>
      <c r="G24" s="2"/>
    </row>
    <row r="25" spans="1:20" x14ac:dyDescent="0.35">
      <c r="A25" s="4"/>
    </row>
    <row r="26" spans="1:20" x14ac:dyDescent="0.35">
      <c r="A26" s="4"/>
    </row>
    <row r="27" spans="1:20" x14ac:dyDescent="0.35">
      <c r="A27" s="4"/>
    </row>
    <row r="28" spans="1:20" x14ac:dyDescent="0.35">
      <c r="A28" s="4"/>
    </row>
    <row r="29" spans="1:20" x14ac:dyDescent="0.35">
      <c r="A29" s="4"/>
    </row>
    <row r="31" spans="1:20" x14ac:dyDescent="0.35">
      <c r="T3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53256-C00D-4505-99CD-E88848D423CC}">
  <dimension ref="A1:M75"/>
  <sheetViews>
    <sheetView workbookViewId="0"/>
  </sheetViews>
  <sheetFormatPr defaultRowHeight="14.5" x14ac:dyDescent="0.35"/>
  <cols>
    <col min="7" max="7" width="10.08984375" customWidth="1"/>
    <col min="8" max="8" width="9.6328125" customWidth="1"/>
    <col min="10" max="10" width="6.08984375" customWidth="1"/>
    <col min="11" max="11" width="11.90625" customWidth="1"/>
  </cols>
  <sheetData>
    <row r="1" spans="1:11" x14ac:dyDescent="0.35">
      <c r="A1" s="13" t="s">
        <v>59</v>
      </c>
    </row>
    <row r="4" spans="1:11" x14ac:dyDescent="0.35">
      <c r="E4" s="7"/>
      <c r="K4" s="9"/>
    </row>
    <row r="5" spans="1:11" x14ac:dyDescent="0.35">
      <c r="A5" s="23" t="s">
        <v>47</v>
      </c>
      <c r="C5" s="7" t="s">
        <v>6</v>
      </c>
      <c r="H5" s="23" t="s">
        <v>60</v>
      </c>
    </row>
    <row r="6" spans="1:11" x14ac:dyDescent="0.35">
      <c r="K6" s="2"/>
    </row>
    <row r="7" spans="1:11" x14ac:dyDescent="0.35">
      <c r="A7" s="2">
        <v>7361.74</v>
      </c>
      <c r="C7" t="s">
        <v>7</v>
      </c>
      <c r="H7">
        <v>7361.74</v>
      </c>
      <c r="K7" s="2"/>
    </row>
    <row r="8" spans="1:11" x14ac:dyDescent="0.35">
      <c r="A8" s="2">
        <v>524.63</v>
      </c>
      <c r="C8" t="s">
        <v>32</v>
      </c>
      <c r="H8" s="2">
        <v>0</v>
      </c>
      <c r="K8" s="2"/>
    </row>
    <row r="9" spans="1:11" x14ac:dyDescent="0.35">
      <c r="A9" s="2">
        <v>80</v>
      </c>
      <c r="C9" t="s">
        <v>48</v>
      </c>
      <c r="H9" s="2">
        <v>0</v>
      </c>
      <c r="K9" s="2"/>
    </row>
    <row r="10" spans="1:11" x14ac:dyDescent="0.35">
      <c r="A10" s="2">
        <v>2353.23</v>
      </c>
      <c r="C10" t="s">
        <v>49</v>
      </c>
      <c r="H10" s="2">
        <v>0</v>
      </c>
      <c r="K10" s="2"/>
    </row>
    <row r="11" spans="1:11" x14ac:dyDescent="0.35">
      <c r="A11" s="2"/>
      <c r="H11" s="2"/>
      <c r="K11" s="2"/>
    </row>
    <row r="12" spans="1:11" x14ac:dyDescent="0.35">
      <c r="A12" s="8">
        <f>SUM(A6:A10)</f>
        <v>10319.6</v>
      </c>
      <c r="C12" s="7" t="s">
        <v>8</v>
      </c>
      <c r="H12" s="8">
        <f>SUM(H6:H10)</f>
        <v>7361.74</v>
      </c>
      <c r="K12" s="8"/>
    </row>
    <row r="13" spans="1:11" x14ac:dyDescent="0.35">
      <c r="A13" s="2"/>
      <c r="H13" s="2"/>
      <c r="K13" s="2"/>
    </row>
    <row r="14" spans="1:11" x14ac:dyDescent="0.35">
      <c r="A14" s="2"/>
      <c r="C14" s="7" t="s">
        <v>9</v>
      </c>
      <c r="H14" s="2"/>
      <c r="K14" s="2"/>
    </row>
    <row r="15" spans="1:11" x14ac:dyDescent="0.35">
      <c r="A15" s="2">
        <v>158.69999999999999</v>
      </c>
      <c r="C15" t="s">
        <v>11</v>
      </c>
      <c r="H15" s="2">
        <v>96.52</v>
      </c>
    </row>
    <row r="16" spans="1:11" x14ac:dyDescent="0.35">
      <c r="A16" s="2">
        <v>105</v>
      </c>
      <c r="C16" t="s">
        <v>10</v>
      </c>
      <c r="H16" s="2">
        <v>120</v>
      </c>
      <c r="K16" s="2"/>
    </row>
    <row r="17" spans="1:11" x14ac:dyDescent="0.35">
      <c r="A17" s="2">
        <v>0</v>
      </c>
      <c r="C17" t="s">
        <v>15</v>
      </c>
      <c r="H17" s="2">
        <v>0</v>
      </c>
      <c r="K17" s="2"/>
    </row>
    <row r="18" spans="1:11" x14ac:dyDescent="0.35">
      <c r="A18" s="2">
        <v>0</v>
      </c>
      <c r="C18" t="s">
        <v>37</v>
      </c>
      <c r="H18" s="2">
        <v>0</v>
      </c>
      <c r="K18" s="2"/>
    </row>
    <row r="19" spans="1:11" x14ac:dyDescent="0.35">
      <c r="A19" s="2">
        <v>0</v>
      </c>
      <c r="C19" t="s">
        <v>36</v>
      </c>
      <c r="H19" s="2">
        <v>0</v>
      </c>
      <c r="K19" s="2"/>
    </row>
    <row r="20" spans="1:11" x14ac:dyDescent="0.35">
      <c r="A20" s="2">
        <v>2370</v>
      </c>
      <c r="C20" t="s">
        <v>35</v>
      </c>
      <c r="H20" s="2">
        <v>1004.5</v>
      </c>
      <c r="K20" s="2"/>
    </row>
    <row r="21" spans="1:11" x14ac:dyDescent="0.35">
      <c r="A21" s="2">
        <v>198.22</v>
      </c>
      <c r="C21" t="s">
        <v>14</v>
      </c>
      <c r="H21" s="2">
        <v>241</v>
      </c>
      <c r="K21" s="2"/>
    </row>
    <row r="22" spans="1:11" x14ac:dyDescent="0.35">
      <c r="A22" s="2">
        <v>0</v>
      </c>
      <c r="C22" t="s">
        <v>33</v>
      </c>
      <c r="H22" s="2">
        <v>0</v>
      </c>
      <c r="K22" s="2"/>
    </row>
    <row r="23" spans="1:11" x14ac:dyDescent="0.35">
      <c r="A23" s="2">
        <v>48</v>
      </c>
      <c r="C23" t="s">
        <v>38</v>
      </c>
      <c r="H23" s="2">
        <v>200</v>
      </c>
      <c r="K23" s="2"/>
    </row>
    <row r="24" spans="1:11" x14ac:dyDescent="0.35">
      <c r="A24" s="2">
        <v>180.06</v>
      </c>
      <c r="C24" t="s">
        <v>13</v>
      </c>
      <c r="H24" s="2">
        <v>214.97</v>
      </c>
      <c r="K24" s="2"/>
    </row>
    <row r="25" spans="1:11" x14ac:dyDescent="0.35">
      <c r="A25" s="2">
        <v>110</v>
      </c>
      <c r="C25" t="s">
        <v>12</v>
      </c>
      <c r="H25" s="2">
        <v>150</v>
      </c>
      <c r="K25" s="2"/>
    </row>
    <row r="26" spans="1:11" x14ac:dyDescent="0.35">
      <c r="A26" s="2">
        <v>0</v>
      </c>
      <c r="C26" t="s">
        <v>34</v>
      </c>
      <c r="H26" s="2">
        <v>0</v>
      </c>
      <c r="K26" s="2"/>
    </row>
    <row r="27" spans="1:11" x14ac:dyDescent="0.35">
      <c r="A27" s="2">
        <v>2257.36</v>
      </c>
      <c r="C27" t="s">
        <v>16</v>
      </c>
      <c r="H27" s="2">
        <f>SUM(2141.31-17)</f>
        <v>2124.31</v>
      </c>
      <c r="K27" s="2"/>
    </row>
    <row r="28" spans="1:11" x14ac:dyDescent="0.35">
      <c r="A28" s="2">
        <v>108.13</v>
      </c>
      <c r="C28" t="s">
        <v>51</v>
      </c>
      <c r="H28" s="2">
        <v>0</v>
      </c>
      <c r="K28" s="2"/>
    </row>
    <row r="29" spans="1:11" x14ac:dyDescent="0.35">
      <c r="A29" s="2">
        <v>150</v>
      </c>
      <c r="C29" t="s">
        <v>50</v>
      </c>
      <c r="H29" s="2">
        <v>0</v>
      </c>
      <c r="K29" s="2"/>
    </row>
    <row r="30" spans="1:11" x14ac:dyDescent="0.35">
      <c r="A30" s="2">
        <v>0</v>
      </c>
      <c r="C30" t="s">
        <v>61</v>
      </c>
      <c r="H30" s="2">
        <v>147</v>
      </c>
      <c r="K30" s="2"/>
    </row>
    <row r="31" spans="1:11" x14ac:dyDescent="0.35">
      <c r="A31" s="2">
        <v>0</v>
      </c>
      <c r="C31" t="s">
        <v>62</v>
      </c>
      <c r="H31" s="2">
        <v>73</v>
      </c>
      <c r="K31" s="2"/>
    </row>
    <row r="32" spans="1:11" x14ac:dyDescent="0.35">
      <c r="A32" s="2">
        <v>0</v>
      </c>
      <c r="C32" t="s">
        <v>63</v>
      </c>
      <c r="H32" s="2">
        <v>199.69</v>
      </c>
      <c r="K32" s="2"/>
    </row>
    <row r="33" spans="1:13" x14ac:dyDescent="0.35">
      <c r="A33" s="2">
        <v>2353.23</v>
      </c>
      <c r="C33" t="s">
        <v>52</v>
      </c>
      <c r="H33" s="2">
        <v>0</v>
      </c>
      <c r="K33" s="2"/>
    </row>
    <row r="34" spans="1:13" x14ac:dyDescent="0.35">
      <c r="A34" s="2">
        <v>527.05999999999995</v>
      </c>
      <c r="C34" t="s">
        <v>39</v>
      </c>
      <c r="H34" s="2">
        <v>10.92</v>
      </c>
      <c r="K34" s="2"/>
    </row>
    <row r="35" spans="1:13" x14ac:dyDescent="0.35">
      <c r="A35" s="2">
        <v>-65</v>
      </c>
      <c r="C35" t="s">
        <v>53</v>
      </c>
      <c r="H35" s="2">
        <v>0</v>
      </c>
    </row>
    <row r="36" spans="1:13" x14ac:dyDescent="0.35">
      <c r="A36" s="2"/>
      <c r="H36" s="2"/>
    </row>
    <row r="37" spans="1:13" x14ac:dyDescent="0.35">
      <c r="A37" s="8">
        <f>SUM(A15:A35)</f>
        <v>8500.76</v>
      </c>
      <c r="C37" s="7" t="s">
        <v>40</v>
      </c>
      <c r="H37" s="8">
        <f>SUM(H15:H35)</f>
        <v>4581.91</v>
      </c>
    </row>
    <row r="38" spans="1:13" x14ac:dyDescent="0.35">
      <c r="A38" s="2"/>
      <c r="H38" s="2"/>
      <c r="K38" s="2"/>
    </row>
    <row r="39" spans="1:13" x14ac:dyDescent="0.35">
      <c r="A39" s="2"/>
      <c r="C39" s="7" t="s">
        <v>17</v>
      </c>
      <c r="H39" s="2"/>
    </row>
    <row r="40" spans="1:13" x14ac:dyDescent="0.35">
      <c r="A40" s="2">
        <v>9754.65</v>
      </c>
      <c r="C40" t="s">
        <v>0</v>
      </c>
      <c r="H40" s="2">
        <v>11573.49</v>
      </c>
    </row>
    <row r="41" spans="1:13" x14ac:dyDescent="0.35">
      <c r="A41" s="5">
        <v>10319.6</v>
      </c>
      <c r="C41" t="s">
        <v>18</v>
      </c>
      <c r="H41" s="5">
        <f>H12</f>
        <v>7361.74</v>
      </c>
      <c r="M41" s="2"/>
    </row>
    <row r="42" spans="1:13" x14ac:dyDescent="0.35">
      <c r="A42" s="2">
        <f>SUM(A40+A41)</f>
        <v>20074.25</v>
      </c>
      <c r="H42" s="2">
        <f>SUM(H40+H41)</f>
        <v>18935.23</v>
      </c>
      <c r="M42" s="2"/>
    </row>
    <row r="43" spans="1:13" x14ac:dyDescent="0.35">
      <c r="A43" s="5">
        <v>8500.76</v>
      </c>
      <c r="C43" t="s">
        <v>19</v>
      </c>
      <c r="H43" s="5">
        <f>H37</f>
        <v>4581.91</v>
      </c>
      <c r="M43" s="2"/>
    </row>
    <row r="44" spans="1:13" x14ac:dyDescent="0.35">
      <c r="A44" s="2"/>
      <c r="H44" s="2"/>
      <c r="M44" s="2"/>
    </row>
    <row r="45" spans="1:13" x14ac:dyDescent="0.35">
      <c r="A45" s="8">
        <f>SUM(A42-A43-A44)</f>
        <v>11573.49</v>
      </c>
      <c r="C45" s="7" t="s">
        <v>20</v>
      </c>
      <c r="H45" s="8">
        <f>SUM(H42-H43-H44)</f>
        <v>14353.32</v>
      </c>
    </row>
    <row r="46" spans="1:13" x14ac:dyDescent="0.35">
      <c r="A46" s="2"/>
      <c r="M46" s="2"/>
    </row>
    <row r="47" spans="1:13" x14ac:dyDescent="0.35">
      <c r="G47" s="2"/>
    </row>
    <row r="58" spans="7:7" x14ac:dyDescent="0.35">
      <c r="G58" s="2"/>
    </row>
    <row r="68" spans="7:7" x14ac:dyDescent="0.35">
      <c r="G68" s="2"/>
    </row>
    <row r="69" spans="7:7" x14ac:dyDescent="0.35">
      <c r="G69" s="2"/>
    </row>
    <row r="70" spans="7:7" x14ac:dyDescent="0.35">
      <c r="G70" s="2"/>
    </row>
    <row r="71" spans="7:7" x14ac:dyDescent="0.35">
      <c r="G71" s="2"/>
    </row>
    <row r="72" spans="7:7" x14ac:dyDescent="0.35">
      <c r="G72" s="2"/>
    </row>
    <row r="73" spans="7:7" x14ac:dyDescent="0.35">
      <c r="G73" s="2"/>
    </row>
    <row r="74" spans="7:7" x14ac:dyDescent="0.35">
      <c r="G74" s="2"/>
    </row>
    <row r="75" spans="7:7" x14ac:dyDescent="0.35">
      <c r="G7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6CC1-EE56-46FD-B448-45987628C861}">
  <dimension ref="A1:E20"/>
  <sheetViews>
    <sheetView workbookViewId="0"/>
  </sheetViews>
  <sheetFormatPr defaultRowHeight="14.5" x14ac:dyDescent="0.35"/>
  <cols>
    <col min="2" max="2" width="12.1796875" bestFit="1" customWidth="1"/>
    <col min="3" max="3" width="13.54296875" customWidth="1"/>
    <col min="4" max="4" width="9.81640625" bestFit="1" customWidth="1"/>
    <col min="5" max="5" width="8.90625" bestFit="1" customWidth="1"/>
  </cols>
  <sheetData>
    <row r="1" spans="1:5" x14ac:dyDescent="0.35">
      <c r="A1" s="13" t="s">
        <v>64</v>
      </c>
    </row>
    <row r="2" spans="1:5" x14ac:dyDescent="0.35">
      <c r="E2" s="7"/>
    </row>
    <row r="3" spans="1:5" x14ac:dyDescent="0.35">
      <c r="A3" s="7" t="s">
        <v>21</v>
      </c>
      <c r="E3" s="6">
        <v>14353.32</v>
      </c>
    </row>
    <row r="4" spans="1:5" x14ac:dyDescent="0.35">
      <c r="E4" s="2"/>
    </row>
    <row r="5" spans="1:5" x14ac:dyDescent="0.35">
      <c r="A5" s="7" t="s">
        <v>2</v>
      </c>
      <c r="E5" s="2"/>
    </row>
    <row r="6" spans="1:5" x14ac:dyDescent="0.35">
      <c r="A6" t="s">
        <v>41</v>
      </c>
      <c r="D6" s="2">
        <v>10872.26</v>
      </c>
      <c r="E6" s="2"/>
    </row>
    <row r="7" spans="1:5" x14ac:dyDescent="0.35">
      <c r="A7" s="24" t="s">
        <v>65</v>
      </c>
      <c r="D7" s="10">
        <v>501.23</v>
      </c>
      <c r="E7" s="2"/>
    </row>
    <row r="8" spans="1:5" x14ac:dyDescent="0.35">
      <c r="A8" t="s">
        <v>66</v>
      </c>
      <c r="D8" s="10">
        <v>2979.83</v>
      </c>
      <c r="E8" s="2"/>
    </row>
    <row r="9" spans="1:5" x14ac:dyDescent="0.35">
      <c r="D9" s="10"/>
      <c r="E9" s="6"/>
    </row>
    <row r="10" spans="1:5" x14ac:dyDescent="0.35">
      <c r="A10" s="7" t="s">
        <v>67</v>
      </c>
      <c r="D10" s="25">
        <f>SUM(D6:D8)</f>
        <v>14353.32</v>
      </c>
      <c r="E10" s="2"/>
    </row>
    <row r="11" spans="1:5" x14ac:dyDescent="0.35">
      <c r="D11" s="10"/>
      <c r="E11" s="2"/>
    </row>
    <row r="12" spans="1:5" x14ac:dyDescent="0.35">
      <c r="D12" s="10"/>
      <c r="E12" s="2"/>
    </row>
    <row r="13" spans="1:5" x14ac:dyDescent="0.35">
      <c r="A13" t="s">
        <v>68</v>
      </c>
      <c r="D13" s="10"/>
      <c r="E13" s="2"/>
    </row>
    <row r="14" spans="1:5" x14ac:dyDescent="0.35">
      <c r="D14" s="10"/>
      <c r="E14" s="2"/>
    </row>
    <row r="15" spans="1:5" ht="15.5" x14ac:dyDescent="0.4">
      <c r="A15" t="s">
        <v>22</v>
      </c>
      <c r="B15" s="12" t="s">
        <v>25</v>
      </c>
      <c r="D15" s="10"/>
      <c r="E15" s="2"/>
    </row>
    <row r="16" spans="1:5" x14ac:dyDescent="0.35">
      <c r="B16" s="11" t="s">
        <v>23</v>
      </c>
      <c r="D16" s="10"/>
      <c r="E16" s="2"/>
    </row>
    <row r="17" spans="1:5" x14ac:dyDescent="0.35">
      <c r="E17" s="2"/>
    </row>
    <row r="18" spans="1:5" x14ac:dyDescent="0.35">
      <c r="A18" t="s">
        <v>24</v>
      </c>
      <c r="B18" s="21" t="s">
        <v>69</v>
      </c>
      <c r="E18" s="2"/>
    </row>
    <row r="19" spans="1:5" x14ac:dyDescent="0.35">
      <c r="E19" s="2"/>
    </row>
    <row r="20" spans="1:5" x14ac:dyDescent="0.35">
      <c r="E20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896F-AAF5-4B36-8559-36C2060B44A5}">
  <dimension ref="A1:F60"/>
  <sheetViews>
    <sheetView workbookViewId="0"/>
  </sheetViews>
  <sheetFormatPr defaultRowHeight="14.5" x14ac:dyDescent="0.35"/>
  <cols>
    <col min="2" max="2" width="12.6328125" customWidth="1"/>
    <col min="3" max="3" width="13.26953125" customWidth="1"/>
    <col min="5" max="5" width="12.81640625" customWidth="1"/>
  </cols>
  <sheetData>
    <row r="1" spans="1:6" x14ac:dyDescent="0.35">
      <c r="A1" s="13" t="s">
        <v>70</v>
      </c>
    </row>
    <row r="3" spans="1:6" x14ac:dyDescent="0.35">
      <c r="A3" s="7" t="s">
        <v>26</v>
      </c>
    </row>
    <row r="5" spans="1:6" x14ac:dyDescent="0.35">
      <c r="A5" t="s">
        <v>27</v>
      </c>
    </row>
    <row r="6" spans="1:6" x14ac:dyDescent="0.35">
      <c r="A6" s="7"/>
      <c r="B6" s="14">
        <v>2023</v>
      </c>
      <c r="C6" s="2">
        <v>5660</v>
      </c>
    </row>
    <row r="7" spans="1:6" x14ac:dyDescent="0.35">
      <c r="C7" s="2"/>
      <c r="D7" s="2"/>
      <c r="E7" s="2"/>
      <c r="F7" s="2"/>
    </row>
    <row r="8" spans="1:6" x14ac:dyDescent="0.35">
      <c r="A8" s="7"/>
      <c r="B8" s="14">
        <v>2022</v>
      </c>
      <c r="C8" s="5">
        <v>5660</v>
      </c>
      <c r="D8" s="2"/>
      <c r="E8" s="2"/>
      <c r="F8" s="2"/>
    </row>
    <row r="9" spans="1:6" x14ac:dyDescent="0.35">
      <c r="C9" s="2"/>
      <c r="D9" s="2"/>
      <c r="E9" s="2"/>
      <c r="F9" s="2"/>
    </row>
    <row r="10" spans="1:6" x14ac:dyDescent="0.35">
      <c r="C10" s="15">
        <f>SUM(C6-C8)</f>
        <v>0</v>
      </c>
      <c r="D10" s="2"/>
      <c r="E10" s="2"/>
      <c r="F10" s="2"/>
    </row>
    <row r="11" spans="1:6" x14ac:dyDescent="0.35">
      <c r="D11" s="2"/>
      <c r="E11" s="2"/>
      <c r="F11" s="2"/>
    </row>
    <row r="12" spans="1:6" x14ac:dyDescent="0.35">
      <c r="A12" s="13"/>
      <c r="C12" s="2"/>
      <c r="D12" s="2"/>
      <c r="E12" s="2"/>
      <c r="F12" s="2"/>
    </row>
    <row r="13" spans="1:6" x14ac:dyDescent="0.35">
      <c r="A13" s="7" t="s">
        <v>71</v>
      </c>
      <c r="D13" s="2"/>
      <c r="E13" s="2"/>
      <c r="F13" s="2"/>
    </row>
    <row r="14" spans="1:6" x14ac:dyDescent="0.35">
      <c r="E14" s="2"/>
      <c r="F14" s="2"/>
    </row>
    <row r="15" spans="1:6" x14ac:dyDescent="0.35">
      <c r="A15" t="s">
        <v>43</v>
      </c>
      <c r="C15" s="2">
        <v>2500</v>
      </c>
      <c r="D15" s="2"/>
      <c r="E15" s="2"/>
      <c r="F15" s="2"/>
    </row>
    <row r="16" spans="1:6" x14ac:dyDescent="0.35">
      <c r="A16" t="s">
        <v>44</v>
      </c>
      <c r="C16" s="2">
        <v>490</v>
      </c>
      <c r="D16" s="2"/>
      <c r="E16" s="2"/>
      <c r="F16" s="2"/>
    </row>
    <row r="17" spans="1:6" x14ac:dyDescent="0.35">
      <c r="A17" t="s">
        <v>42</v>
      </c>
      <c r="C17" s="2">
        <v>1</v>
      </c>
      <c r="D17" s="2"/>
      <c r="E17" s="2"/>
      <c r="F17" s="2"/>
    </row>
    <row r="18" spans="1:6" x14ac:dyDescent="0.35">
      <c r="A18" t="s">
        <v>45</v>
      </c>
      <c r="C18" s="2">
        <v>266</v>
      </c>
      <c r="D18" s="2"/>
      <c r="E18" s="2"/>
      <c r="F18" s="2"/>
    </row>
    <row r="19" spans="1:6" x14ac:dyDescent="0.35">
      <c r="A19" t="s">
        <v>46</v>
      </c>
      <c r="C19" s="2">
        <v>50</v>
      </c>
      <c r="D19" s="2"/>
      <c r="E19" s="2"/>
      <c r="F19" s="2"/>
    </row>
    <row r="20" spans="1:6" x14ac:dyDescent="0.35">
      <c r="A20" t="s">
        <v>54</v>
      </c>
      <c r="C20" s="2">
        <v>2353</v>
      </c>
      <c r="D20" s="2"/>
      <c r="E20" s="2"/>
      <c r="F20" s="2"/>
    </row>
    <row r="21" spans="1:6" x14ac:dyDescent="0.35">
      <c r="C21" s="2"/>
      <c r="D21" s="2"/>
      <c r="E21" s="2"/>
      <c r="F21" s="2"/>
    </row>
    <row r="22" spans="1:6" x14ac:dyDescent="0.35">
      <c r="C22" s="15">
        <f>SUM(C15:C20)</f>
        <v>5660</v>
      </c>
      <c r="D22" s="2"/>
      <c r="E22" s="2"/>
      <c r="F22" s="2"/>
    </row>
    <row r="23" spans="1:6" x14ac:dyDescent="0.35">
      <c r="C23" s="2"/>
      <c r="D23" s="2"/>
      <c r="E23" s="2"/>
      <c r="F23" s="2"/>
    </row>
    <row r="24" spans="1:6" x14ac:dyDescent="0.35">
      <c r="C24" s="2"/>
      <c r="D24" s="2"/>
      <c r="E24" s="2"/>
      <c r="F24" s="2"/>
    </row>
    <row r="25" spans="1:6" x14ac:dyDescent="0.35">
      <c r="A25" s="20"/>
      <c r="C25" s="2"/>
      <c r="D25" s="2"/>
      <c r="E25" s="2"/>
      <c r="F25" s="2"/>
    </row>
    <row r="26" spans="1:6" x14ac:dyDescent="0.35">
      <c r="A26" s="20"/>
      <c r="C26" s="2"/>
      <c r="D26" s="2"/>
      <c r="E26" s="2"/>
      <c r="F26" s="2"/>
    </row>
    <row r="27" spans="1:6" x14ac:dyDescent="0.35">
      <c r="A27" s="14"/>
      <c r="C27" s="2"/>
      <c r="D27" s="2"/>
      <c r="E27" s="2"/>
      <c r="F27" s="2"/>
    </row>
    <row r="28" spans="1:6" x14ac:dyDescent="0.35">
      <c r="C28" s="2"/>
      <c r="D28" s="2"/>
      <c r="E28" s="2"/>
      <c r="F28" s="2"/>
    </row>
    <row r="29" spans="1:6" x14ac:dyDescent="0.35">
      <c r="A29" s="7" t="s">
        <v>72</v>
      </c>
    </row>
    <row r="30" spans="1:6" x14ac:dyDescent="0.35">
      <c r="A30" s="7"/>
    </row>
    <row r="31" spans="1:6" x14ac:dyDescent="0.35">
      <c r="A31" t="s">
        <v>55</v>
      </c>
      <c r="E31" s="2">
        <v>4.79</v>
      </c>
    </row>
    <row r="32" spans="1:6" x14ac:dyDescent="0.35">
      <c r="A32" t="s">
        <v>28</v>
      </c>
      <c r="E32" s="2">
        <v>10.92</v>
      </c>
    </row>
    <row r="33" spans="1:6" x14ac:dyDescent="0.35">
      <c r="A33" t="s">
        <v>29</v>
      </c>
      <c r="E33" s="2"/>
    </row>
    <row r="34" spans="1:6" x14ac:dyDescent="0.35">
      <c r="A34" t="s">
        <v>30</v>
      </c>
      <c r="E34" s="2">
        <v>0</v>
      </c>
    </row>
    <row r="35" spans="1:6" x14ac:dyDescent="0.35">
      <c r="E35" s="2"/>
    </row>
    <row r="36" spans="1:6" x14ac:dyDescent="0.35">
      <c r="A36" t="s">
        <v>73</v>
      </c>
      <c r="E36" s="8">
        <f>SUM(E31+E32-E34)</f>
        <v>15.71</v>
      </c>
    </row>
    <row r="38" spans="1:6" x14ac:dyDescent="0.35">
      <c r="E38" s="6"/>
    </row>
    <row r="39" spans="1:6" x14ac:dyDescent="0.35">
      <c r="A39" s="7"/>
    </row>
    <row r="40" spans="1:6" x14ac:dyDescent="0.35">
      <c r="E40" s="16"/>
    </row>
    <row r="41" spans="1:6" x14ac:dyDescent="0.35">
      <c r="F41" s="2"/>
    </row>
    <row r="42" spans="1:6" x14ac:dyDescent="0.35">
      <c r="F42" s="2"/>
    </row>
    <row r="43" spans="1:6" x14ac:dyDescent="0.35">
      <c r="F43" s="2"/>
    </row>
    <row r="45" spans="1:6" ht="18.5" x14ac:dyDescent="0.35">
      <c r="A45" s="18"/>
      <c r="E45" s="2"/>
    </row>
    <row r="46" spans="1:6" ht="18.5" x14ac:dyDescent="0.35">
      <c r="D46" s="18"/>
      <c r="E46" s="2"/>
    </row>
    <row r="47" spans="1:6" ht="18.5" x14ac:dyDescent="0.35">
      <c r="D47" s="18"/>
      <c r="E47" s="2"/>
    </row>
    <row r="48" spans="1:6" ht="18.5" x14ac:dyDescent="0.35">
      <c r="A48" s="19"/>
      <c r="C48" s="18"/>
      <c r="E48" s="2"/>
    </row>
    <row r="49" spans="1:5" ht="18.5" x14ac:dyDescent="0.35">
      <c r="A49" s="19"/>
      <c r="C49" s="18"/>
      <c r="E49" s="5"/>
    </row>
    <row r="50" spans="1:5" ht="18.5" x14ac:dyDescent="0.35">
      <c r="A50" s="18"/>
      <c r="E50" s="6"/>
    </row>
    <row r="51" spans="1:5" x14ac:dyDescent="0.35">
      <c r="E51" s="2"/>
    </row>
    <row r="52" spans="1:5" x14ac:dyDescent="0.35">
      <c r="E52" s="2"/>
    </row>
    <row r="53" spans="1:5" x14ac:dyDescent="0.35">
      <c r="E53" s="2"/>
    </row>
    <row r="54" spans="1:5" x14ac:dyDescent="0.35">
      <c r="E54" s="2"/>
    </row>
    <row r="55" spans="1:5" x14ac:dyDescent="0.35">
      <c r="E55" s="2"/>
    </row>
    <row r="56" spans="1:5" x14ac:dyDescent="0.35">
      <c r="E56" s="2"/>
    </row>
    <row r="57" spans="1:5" x14ac:dyDescent="0.35">
      <c r="E57" s="2"/>
    </row>
    <row r="58" spans="1:5" x14ac:dyDescent="0.35">
      <c r="E58" s="2"/>
    </row>
    <row r="59" spans="1:5" x14ac:dyDescent="0.35">
      <c r="E59" s="2"/>
    </row>
    <row r="60" spans="1:5" x14ac:dyDescent="0.35">
      <c r="E6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Sue Frankis</cp:lastModifiedBy>
  <cp:lastPrinted>2023-04-11T09:54:53Z</cp:lastPrinted>
  <dcterms:created xsi:type="dcterms:W3CDTF">2020-04-07T08:44:35Z</dcterms:created>
  <dcterms:modified xsi:type="dcterms:W3CDTF">2023-04-11T09:55:47Z</dcterms:modified>
</cp:coreProperties>
</file>